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<sst xmlns="http://schemas.openxmlformats.org/spreadsheetml/2006/main" count="728" uniqueCount="64">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</sst>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.7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.7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X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5" sqref="E6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63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0</v>
      </c>
      <c r="C7" s="131">
        <v>9997.099999999995</v>
      </c>
      <c r="D7" s="132"/>
      <c r="E7" s="133"/>
      <c r="F7" s="133"/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6672.4</v>
      </c>
      <c r="C8" s="135">
        <v>51808.37824000011</v>
      </c>
      <c r="D8" s="139"/>
      <c r="E8" s="140">
        <v>6672.4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58226.37824000011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0</v>
      </c>
      <c r="G9" s="147">
        <f t="shared" si="0"/>
        <v>0</v>
      </c>
      <c r="H9" s="147">
        <f>H10+H15+H24+H33+H47+H52+H54+H61+H62+H71+H72+H88+H76+H81+H83+H82+H69+H89+H90+H91+H70+H40+H92</f>
        <v>0</v>
      </c>
      <c r="I9" s="147">
        <f t="shared" si="0"/>
        <v>0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254.4</v>
      </c>
      <c r="AH9" s="147">
        <f>AH10+AH15+AH24+AH33+AH47+AH52+AH54+AH61+AH62+AH71+AH72+AH76+AH88+AH81+AH83+AH82+AH69+AH89+AH91+AH90+AH70+AH40+AH92</f>
        <v>300796.51483000006</v>
      </c>
      <c r="AI9" s="148"/>
      <c r="AJ9" s="148"/>
    </row>
    <row r="10" spans="1:36" s="100" customFormat="1" ht="15.7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/>
      <c r="G10" s="98"/>
      <c r="H10" s="98"/>
      <c r="I10" s="98"/>
      <c r="J10" s="98"/>
      <c r="K10" s="99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247</v>
      </c>
      <c r="AH10" s="98">
        <f>B10+C10-AG10</f>
        <v>24368.1</v>
      </c>
      <c r="AJ10" s="101"/>
    </row>
    <row r="11" spans="1:36" s="100" customFormat="1" ht="15.7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244.9</v>
      </c>
      <c r="AH11" s="98">
        <f>B11+C11-AG11</f>
        <v>22126.500000000004</v>
      </c>
      <c r="AJ11" s="101"/>
    </row>
    <row r="12" spans="1:36" s="100" customFormat="1" ht="15.75">
      <c r="A12" s="102" t="s">
        <v>2</v>
      </c>
      <c r="B12" s="103">
        <v>94.4</v>
      </c>
      <c r="C12" s="97">
        <v>18.69999999999999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0</v>
      </c>
      <c r="AH12" s="98">
        <f>B12+C12-AG12</f>
        <v>113.1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940.9000000000029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0</v>
      </c>
      <c r="G14" s="98">
        <f t="shared" si="2"/>
        <v>0</v>
      </c>
      <c r="H14" s="98">
        <f>H10-H11-H12-H13</f>
        <v>0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2.0999999999999943</v>
      </c>
      <c r="AH14" s="98">
        <f>AH10-AH11-AH12-AH13</f>
        <v>2128.499999999995</v>
      </c>
      <c r="AJ14" s="101"/>
    </row>
    <row r="15" spans="1:36" s="100" customFormat="1" ht="15" customHeight="1">
      <c r="A15" s="96" t="s">
        <v>6</v>
      </c>
      <c r="B15" s="97">
        <v>113508.2</v>
      </c>
      <c r="C15" s="97">
        <v>43415.30000000002</v>
      </c>
      <c r="D15" s="104"/>
      <c r="E15" s="104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0</v>
      </c>
      <c r="AH15" s="98">
        <f aca="true" t="shared" si="3" ref="AH15:AH31">B15+C15-AG15</f>
        <v>156923.5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0</v>
      </c>
      <c r="AH16" s="107">
        <f t="shared" si="3"/>
        <v>55863.9</v>
      </c>
      <c r="AI16" s="109"/>
      <c r="AJ16" s="101"/>
    </row>
    <row r="17" spans="1:36" s="100" customFormat="1" ht="15.75">
      <c r="A17" s="102" t="s">
        <v>5</v>
      </c>
      <c r="B17" s="97">
        <v>99576.2</v>
      </c>
      <c r="C17" s="97">
        <v>25260.059999999983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0</v>
      </c>
      <c r="AH17" s="98">
        <f t="shared" si="3"/>
        <v>124836.25999999998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0</v>
      </c>
      <c r="AH19" s="98">
        <f t="shared" si="3"/>
        <v>4756.499999999998</v>
      </c>
      <c r="AJ19" s="101"/>
    </row>
    <row r="20" spans="1:36" s="100" customFormat="1" ht="15.75">
      <c r="A20" s="102" t="s">
        <v>2</v>
      </c>
      <c r="B20" s="97">
        <v>7677.9</v>
      </c>
      <c r="C20" s="97">
        <v>8108.699999999996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0</v>
      </c>
      <c r="AH20" s="98">
        <f t="shared" si="3"/>
        <v>15786.599999999995</v>
      </c>
      <c r="AJ20" s="101"/>
    </row>
    <row r="21" spans="1:36" s="100" customFormat="1" ht="15.7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0</v>
      </c>
      <c r="AH21" s="98">
        <f t="shared" si="3"/>
        <v>1741.3999999999999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3143.0999999999995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0</v>
      </c>
      <c r="H23" s="98">
        <f>H15-H17-H18-H19-H20-H21-H22</f>
        <v>0</v>
      </c>
      <c r="I23" s="98">
        <f t="shared" si="4"/>
        <v>0</v>
      </c>
      <c r="J23" s="98">
        <f t="shared" si="4"/>
        <v>0</v>
      </c>
      <c r="K23" s="98">
        <f t="shared" si="4"/>
        <v>0</v>
      </c>
      <c r="L23" s="98">
        <f t="shared" si="4"/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0</v>
      </c>
      <c r="AH23" s="98">
        <f>B23+C23-AG23</f>
        <v>9788.040000000012</v>
      </c>
      <c r="AJ23" s="101"/>
    </row>
    <row r="24" spans="1:36" s="100" customFormat="1" ht="15" customHeight="1">
      <c r="A24" s="96" t="s">
        <v>7</v>
      </c>
      <c r="B24" s="97">
        <v>38587</v>
      </c>
      <c r="C24" s="97">
        <v>15127.600000000006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0</v>
      </c>
      <c r="AH24" s="98">
        <f t="shared" si="3"/>
        <v>53714.600000000006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0</v>
      </c>
      <c r="AH25" s="107">
        <f t="shared" si="3"/>
        <v>17337.300000000003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0</v>
      </c>
      <c r="AH30" s="98">
        <f t="shared" si="3"/>
        <v>154.8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38496.1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0</v>
      </c>
      <c r="G32" s="98">
        <f t="shared" si="5"/>
        <v>0</v>
      </c>
      <c r="H32" s="98">
        <f>H24-H26-H27-H28-H29-H30-H31</f>
        <v>0</v>
      </c>
      <c r="I32" s="98">
        <f t="shared" si="5"/>
        <v>0</v>
      </c>
      <c r="J32" s="98">
        <f t="shared" si="5"/>
        <v>0</v>
      </c>
      <c r="K32" s="98">
        <f t="shared" si="5"/>
        <v>0</v>
      </c>
      <c r="L32" s="98">
        <f t="shared" si="5"/>
        <v>0</v>
      </c>
      <c r="M32" s="98">
        <f t="shared" si="5"/>
        <v>0</v>
      </c>
      <c r="N32" s="98">
        <f t="shared" si="5"/>
        <v>0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0</v>
      </c>
      <c r="AH32" s="98">
        <f>AH24-AH30</f>
        <v>53559.8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0</v>
      </c>
      <c r="AH33" s="98">
        <f aca="true" t="shared" si="6" ref="AH33:AH38">B33+C33-AG33</f>
        <v>2913.8</v>
      </c>
      <c r="AJ33" s="101"/>
    </row>
    <row r="34" spans="1:36" s="100" customFormat="1" ht="15.7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0</v>
      </c>
      <c r="AH34" s="98">
        <f t="shared" si="6"/>
        <v>375.5</v>
      </c>
      <c r="AJ34" s="101"/>
    </row>
    <row r="35" spans="1:36" s="100" customFormat="1" ht="15.7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0</v>
      </c>
      <c r="AH36" s="98">
        <f t="shared" si="6"/>
        <v>78.2</v>
      </c>
      <c r="AJ36" s="101"/>
    </row>
    <row r="37" spans="1:36" s="100" customFormat="1" ht="15.7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0</v>
      </c>
      <c r="AH39" s="98">
        <f>AH33-AH34-AH36-AH38-AH35-AH37</f>
        <v>326.4000000000003</v>
      </c>
      <c r="AJ39" s="101"/>
    </row>
    <row r="40" spans="1:36" s="100" customFormat="1" ht="15" customHeight="1">
      <c r="A40" s="96" t="s">
        <v>29</v>
      </c>
      <c r="B40" s="97">
        <v>1375.3</v>
      </c>
      <c r="C40" s="97">
        <v>326.4000000000003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0</v>
      </c>
      <c r="AH40" s="98">
        <f aca="true" t="shared" si="8" ref="AH40:AH45">B40+C40-AG40</f>
        <v>1701.7000000000003</v>
      </c>
      <c r="AJ40" s="101"/>
    </row>
    <row r="41" spans="1:36" s="100" customFormat="1" ht="15.7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0</v>
      </c>
      <c r="AH41" s="98">
        <f t="shared" si="8"/>
        <v>1474.7999999999995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0</v>
      </c>
      <c r="AH43" s="98">
        <f t="shared" si="8"/>
        <v>14.600000000000003</v>
      </c>
      <c r="AJ43" s="101"/>
    </row>
    <row r="44" spans="1:36" s="100" customFormat="1" ht="15.7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0</v>
      </c>
      <c r="AH44" s="98">
        <f t="shared" si="8"/>
        <v>168.80000000000007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33.60000000000005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0</v>
      </c>
      <c r="AH46" s="98">
        <f>AH40-AH41-AH42-AH43-AH44-AH45</f>
        <v>42.600000000000705</v>
      </c>
      <c r="AJ46" s="101"/>
    </row>
    <row r="47" spans="1:36" s="100" customFormat="1" ht="17.25" customHeight="1">
      <c r="A47" s="96" t="s">
        <v>43</v>
      </c>
      <c r="B47" s="103">
        <v>8722.9</v>
      </c>
      <c r="C47" s="97">
        <v>2101.7000000000016</v>
      </c>
      <c r="D47" s="9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0</v>
      </c>
      <c r="AH47" s="98">
        <f>B47+C47-AG47</f>
        <v>10824.600000000002</v>
      </c>
      <c r="AJ47" s="101"/>
    </row>
    <row r="48" spans="1:36" s="100" customFormat="1" ht="15.7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0</v>
      </c>
      <c r="AH48" s="98">
        <f>B48+C48-AG48</f>
        <v>151.80000000000004</v>
      </c>
      <c r="AJ48" s="101"/>
    </row>
    <row r="49" spans="1:36" s="100" customFormat="1" ht="15.75">
      <c r="A49" s="102" t="s">
        <v>16</v>
      </c>
      <c r="B49" s="97">
        <v>7342.7</v>
      </c>
      <c r="C49" s="97">
        <v>1267.5000000000027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0</v>
      </c>
      <c r="AH49" s="98">
        <f>B49+C49-AG49</f>
        <v>8610.200000000003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>H47-H48-H49</f>
        <v>0</v>
      </c>
      <c r="I51" s="98">
        <f t="shared" si="10"/>
        <v>0</v>
      </c>
      <c r="J51" s="98">
        <f t="shared" si="10"/>
        <v>0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0</v>
      </c>
      <c r="AH51" s="98">
        <f>AH47-AH49-AH48</f>
        <v>2062.5999999999995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0</v>
      </c>
      <c r="AH52" s="98">
        <f aca="true" t="shared" si="11" ref="AH52:AH59">B52+C52-AG52</f>
        <v>11217.599999999997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0</v>
      </c>
      <c r="AH53" s="98">
        <f t="shared" si="11"/>
        <v>1194.8999999999996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0</v>
      </c>
      <c r="AH54" s="98">
        <f t="shared" si="11"/>
        <v>3172.6</v>
      </c>
      <c r="AI54" s="101"/>
      <c r="AJ54" s="101"/>
    </row>
    <row r="55" spans="1:36" s="100" customFormat="1" ht="15.75">
      <c r="A55" s="102" t="s">
        <v>5</v>
      </c>
      <c r="B55" s="97">
        <v>1314.5</v>
      </c>
      <c r="C55" s="97">
        <v>223.39999999999986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0</v>
      </c>
      <c r="AH55" s="98">
        <f t="shared" si="11"/>
        <v>1537.8999999999999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18.3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0</v>
      </c>
      <c r="AH57" s="98">
        <f t="shared" si="11"/>
        <v>257.49999999999994</v>
      </c>
      <c r="AJ57" s="101"/>
    </row>
    <row r="58" spans="1:36" s="100" customFormat="1" ht="15.7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622.3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0</v>
      </c>
      <c r="H60" s="98">
        <f>H54-H55-H57-H59-H56-H58</f>
        <v>0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0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0</v>
      </c>
      <c r="AH60" s="98">
        <f>AH54-AH55-AH57-AH59-AH56-AH58</f>
        <v>1314.7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0</v>
      </c>
      <c r="AH61" s="98">
        <f aca="true" t="shared" si="14" ref="AH61:AH67">B61+C61-AG61</f>
        <v>122.69999999999999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7.4</v>
      </c>
      <c r="AH62" s="98">
        <f t="shared" si="14"/>
        <v>10820.9</v>
      </c>
      <c r="AJ62" s="101"/>
    </row>
    <row r="63" spans="1:36" s="100" customFormat="1" ht="15.75">
      <c r="A63" s="102" t="s">
        <v>5</v>
      </c>
      <c r="B63" s="97">
        <v>2779.2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7.4</v>
      </c>
      <c r="AH63" s="98">
        <f t="shared" si="14"/>
        <v>4143.8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0</v>
      </c>
      <c r="AH65" s="98">
        <f t="shared" si="14"/>
        <v>894.2</v>
      </c>
      <c r="AI65" s="101"/>
      <c r="AJ65" s="101"/>
    </row>
    <row r="66" spans="1:36" s="100" customFormat="1" ht="15.75">
      <c r="A66" s="102" t="s">
        <v>2</v>
      </c>
      <c r="B66" s="97">
        <v>32.5</v>
      </c>
      <c r="C66" s="97">
        <v>98.89999999999999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0</v>
      </c>
      <c r="AH66" s="98">
        <f t="shared" si="14"/>
        <v>131.39999999999998</v>
      </c>
      <c r="AJ66" s="101"/>
    </row>
    <row r="67" spans="1:36" s="100" customFormat="1" ht="15.7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0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0</v>
      </c>
      <c r="L68" s="98">
        <f t="shared" si="15"/>
        <v>0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0</v>
      </c>
      <c r="AH68" s="98">
        <f>AH62-AH63-AH66-AH67-AH65-AH64</f>
        <v>4778.5</v>
      </c>
      <c r="AJ68" s="101"/>
    </row>
    <row r="69" spans="1:36" s="100" customFormat="1" ht="31.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0</v>
      </c>
      <c r="AH69" s="116">
        <f aca="true" t="shared" si="16" ref="AH69:AH92">B69+C69-AG69</f>
        <v>1786.7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0</v>
      </c>
      <c r="AH71" s="116">
        <f t="shared" si="16"/>
        <v>2669.4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v>1504.3</v>
      </c>
      <c r="C72" s="97">
        <v>2201.5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0</v>
      </c>
      <c r="AH72" s="116">
        <f t="shared" si="16"/>
        <v>3705.8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0</v>
      </c>
      <c r="AH74" s="116">
        <f t="shared" si="16"/>
        <v>649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0</v>
      </c>
      <c r="AH75" s="116">
        <f t="shared" si="16"/>
        <v>131</v>
      </c>
      <c r="AJ75" s="101"/>
    </row>
    <row r="76" spans="1:36" s="120" customFormat="1" ht="15.7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0</v>
      </c>
      <c r="AH76" s="116">
        <f t="shared" si="16"/>
        <v>374.09999999999997</v>
      </c>
      <c r="AJ76" s="101"/>
    </row>
    <row r="77" spans="1:36" s="120" customFormat="1" ht="15.7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0</v>
      </c>
      <c r="AH77" s="116">
        <f t="shared" si="16"/>
        <v>215.29999999999998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0</v>
      </c>
      <c r="AH80" s="116">
        <f t="shared" si="16"/>
        <v>3.0000000000000013</v>
      </c>
      <c r="AJ80" s="101"/>
    </row>
    <row r="81" spans="1:36" s="120" customFormat="1" ht="15.7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25.8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0</v>
      </c>
      <c r="AH89" s="98">
        <f t="shared" si="16"/>
        <v>10668.20000000001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0</v>
      </c>
      <c r="AH90" s="98">
        <f t="shared" si="16"/>
        <v>5660.4</v>
      </c>
      <c r="AI90" s="120"/>
      <c r="AJ90" s="101"/>
    </row>
    <row r="91" spans="1:36" s="100" customFormat="1" ht="15.7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61</v>
      </c>
      <c r="C92" s="97">
        <v>0.014829999996436527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0</v>
      </c>
      <c r="AH92" s="98">
        <f t="shared" si="16"/>
        <v>61.01482999999644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0</v>
      </c>
      <c r="G94" s="152">
        <f t="shared" si="17"/>
        <v>0</v>
      </c>
      <c r="H94" s="152">
        <f>H10+H15+H24+H33+H47+H52+H54+H61+H62+H69+H71+H72+H76+H81+H82+H83+H88+H89+H90+H91+H40+H92+H70</f>
        <v>0</v>
      </c>
      <c r="I94" s="152">
        <f t="shared" si="17"/>
        <v>0</v>
      </c>
      <c r="J94" s="152">
        <f t="shared" si="17"/>
        <v>0</v>
      </c>
      <c r="K94" s="152">
        <f t="shared" si="17"/>
        <v>0</v>
      </c>
      <c r="L94" s="152">
        <f t="shared" si="17"/>
        <v>0</v>
      </c>
      <c r="M94" s="152">
        <f t="shared" si="17"/>
        <v>0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254.4</v>
      </c>
      <c r="AH94" s="152">
        <f>AH10+AH15+AH24+AH33+AH47+AH52+AH54+AH61+AH62+AH69+AH71+AH72+AH76+AH81+AH82+AH83+AH88+AH89+AH90+AH91+AH70+AH40+AH92</f>
        <v>300796.51483000006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123536.99999999999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0</v>
      </c>
      <c r="G95" s="98">
        <f t="shared" si="18"/>
        <v>0</v>
      </c>
      <c r="H95" s="98">
        <f>H11+H17+H26+H34+H55+H63+H73+H41+H77+H48</f>
        <v>0</v>
      </c>
      <c r="I95" s="98">
        <f t="shared" si="18"/>
        <v>0</v>
      </c>
      <c r="J95" s="98">
        <f t="shared" si="18"/>
        <v>0</v>
      </c>
      <c r="K95" s="98">
        <f t="shared" si="18"/>
        <v>0</v>
      </c>
      <c r="L95" s="98">
        <f t="shared" si="18"/>
        <v>0</v>
      </c>
      <c r="M95" s="98">
        <f t="shared" si="18"/>
        <v>0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252.3</v>
      </c>
      <c r="AH95" s="98">
        <f>B95+C95-AG95</f>
        <v>154861.86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8997.6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0</v>
      </c>
      <c r="G96" s="98">
        <f t="shared" si="19"/>
        <v>0</v>
      </c>
      <c r="H96" s="98">
        <f>H12+H20+H29+H36+H57+H66+H44+H80+H74+H53</f>
        <v>0</v>
      </c>
      <c r="I96" s="98">
        <f t="shared" si="19"/>
        <v>0</v>
      </c>
      <c r="J96" s="98">
        <f t="shared" si="19"/>
        <v>0</v>
      </c>
      <c r="K96" s="98">
        <f t="shared" si="19"/>
        <v>0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0</v>
      </c>
      <c r="AH96" s="98">
        <f>B96+C96-AG96</f>
        <v>18382.499999999996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</v>
      </c>
      <c r="AH97" s="98">
        <f>B97+C97-AG97</f>
        <v>15.600000000000001</v>
      </c>
    </row>
    <row r="98" spans="1:34" s="100" customFormat="1" ht="15.7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0</v>
      </c>
      <c r="H98" s="98">
        <f>H19+H28+H65+H35+H43+H56+H79</f>
        <v>0</v>
      </c>
      <c r="I98" s="98">
        <f t="shared" si="21"/>
        <v>0</v>
      </c>
      <c r="J98" s="98">
        <f t="shared" si="21"/>
        <v>0</v>
      </c>
      <c r="K98" s="98">
        <f t="shared" si="21"/>
        <v>0</v>
      </c>
      <c r="L98" s="98">
        <f t="shared" si="21"/>
        <v>0</v>
      </c>
      <c r="M98" s="98">
        <f t="shared" si="21"/>
        <v>0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0</v>
      </c>
      <c r="AH98" s="98">
        <f>B98+C98-AG98</f>
        <v>6085.299999999999</v>
      </c>
    </row>
    <row r="99" spans="1:34" s="100" customFormat="1" ht="15.75">
      <c r="A99" s="102" t="s">
        <v>16</v>
      </c>
      <c r="B99" s="97">
        <f>B21+B30+B49+B37+B58+B13+B75+B67</f>
        <v>10522.7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0</v>
      </c>
      <c r="H99" s="98">
        <f>H21+H30+H49+H37+H58+H13+H75+H67</f>
        <v>0</v>
      </c>
      <c r="I99" s="98">
        <f t="shared" si="22"/>
        <v>0</v>
      </c>
      <c r="J99" s="98">
        <f t="shared" si="22"/>
        <v>0</v>
      </c>
      <c r="K99" s="98">
        <f t="shared" si="22"/>
        <v>0</v>
      </c>
      <c r="L99" s="98">
        <f t="shared" si="22"/>
        <v>0</v>
      </c>
      <c r="M99" s="98">
        <f t="shared" si="22"/>
        <v>0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0</v>
      </c>
      <c r="AH99" s="98">
        <f>B99+C99-AG99</f>
        <v>13286.600000000004</v>
      </c>
    </row>
    <row r="100" spans="1:34" ht="12.75">
      <c r="A100" s="1" t="s">
        <v>35</v>
      </c>
      <c r="B100" s="2">
        <f>B94-B95-B96-B97-B98-B99</f>
        <v>75620.19999999995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0</v>
      </c>
      <c r="G100" s="84">
        <f t="shared" si="24"/>
        <v>0</v>
      </c>
      <c r="H100" s="84">
        <f>H94-H95-H96-H97-H98-H99</f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2.0999999999999943</v>
      </c>
      <c r="AH100" s="84">
        <f>AH94-AH95-AH96-AH97-AH98-AH99</f>
        <v>108164.65483000006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2019-06-03T12:00:54Z</dcterms:modified>
  <cp:category/>
  <cp:version/>
  <cp:contentType/>
  <cp:contentStatus/>
</cp:coreProperties>
</file>